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7" i="1" l="1"/>
  <c r="K27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M28" i="1" s="1"/>
  <c r="L3" i="1"/>
  <c r="L28" i="1" s="1"/>
  <c r="K3" i="1"/>
  <c r="K28" i="1" s="1"/>
</calcChain>
</file>

<file path=xl/sharedStrings.xml><?xml version="1.0" encoding="utf-8"?>
<sst xmlns="http://schemas.openxmlformats.org/spreadsheetml/2006/main" count="125" uniqueCount="96">
  <si>
    <t>材料检测计划表（价格估算）</t>
  </si>
  <si>
    <t>序号</t>
  </si>
  <si>
    <t>材料名称</t>
  </si>
  <si>
    <t>型号</t>
  </si>
  <si>
    <t>材料检测项目</t>
  </si>
  <si>
    <t>材料总量</t>
  </si>
  <si>
    <t>检验频率</t>
  </si>
  <si>
    <t>施工单位检验次数</t>
  </si>
  <si>
    <t>业主平行检测次数</t>
  </si>
  <si>
    <t>监理平行检测次数</t>
  </si>
  <si>
    <t>单价</t>
  </si>
  <si>
    <t>施工单位检验次数总价</t>
  </si>
  <si>
    <t>业主平行检测次数总价</t>
  </si>
  <si>
    <t>监理平行检测次数总价</t>
  </si>
  <si>
    <t>水泥</t>
  </si>
  <si>
    <t>细度、安定性、标准稠度用水量、凝结时间、强度</t>
  </si>
  <si>
    <t>14526T</t>
  </si>
  <si>
    <r>
      <rPr>
        <sz val="12"/>
        <color theme="1"/>
        <rFont val="Times New Roman"/>
        <family val="1"/>
      </rPr>
      <t>200t/</t>
    </r>
    <r>
      <rPr>
        <sz val="12"/>
        <color theme="1"/>
        <rFont val="宋体"/>
        <charset val="134"/>
      </rPr>
      <t>批</t>
    </r>
  </si>
  <si>
    <t>42.5R</t>
  </si>
  <si>
    <t>1870T</t>
  </si>
  <si>
    <t>淡水砂</t>
  </si>
  <si>
    <t>中粗砂</t>
  </si>
  <si>
    <t>细度模数、含泥量、坚固性、云母含量、表观密度、轻物质含量、吸水率、容重、有机质含量、氯离子含量</t>
  </si>
  <si>
    <r>
      <rPr>
        <sz val="12"/>
        <color theme="1"/>
        <rFont val="Times New Roman"/>
        <family val="1"/>
      </rPr>
      <t>11190m</t>
    </r>
    <r>
      <rPr>
        <vertAlign val="superscript"/>
        <sz val="12"/>
        <color theme="1"/>
        <rFont val="Times New Roman"/>
        <family val="1"/>
      </rPr>
      <t>3</t>
    </r>
  </si>
  <si>
    <r>
      <rPr>
        <sz val="12"/>
        <color theme="1"/>
        <rFont val="Times New Roman"/>
        <family val="1"/>
      </rPr>
      <t>400m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</si>
  <si>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t>海砂</t>
  </si>
  <si>
    <t>中细砂</t>
  </si>
  <si>
    <t>细度模数、含泥量</t>
  </si>
  <si>
    <r>
      <rPr>
        <sz val="12"/>
        <color theme="1"/>
        <rFont val="Times New Roman"/>
        <family val="1"/>
      </rPr>
      <t>13195m</t>
    </r>
    <r>
      <rPr>
        <vertAlign val="superscript"/>
        <sz val="12"/>
        <color theme="1"/>
        <rFont val="Times New Roman"/>
        <family val="1"/>
      </rPr>
      <t>3</t>
    </r>
  </si>
  <si>
    <t>碎石</t>
  </si>
  <si>
    <t>20-40</t>
  </si>
  <si>
    <t>颗分、含泥量、坚固性、压碎指标值、表观密度、有机质含量、吸水率、针片状、超逊径、容重</t>
  </si>
  <si>
    <r>
      <rPr>
        <sz val="12"/>
        <color theme="1"/>
        <rFont val="Times New Roman"/>
        <family val="1"/>
      </rPr>
      <t>20106m</t>
    </r>
    <r>
      <rPr>
        <vertAlign val="superscript"/>
        <sz val="12"/>
        <color theme="1"/>
        <rFont val="Times New Roman"/>
        <family val="1"/>
      </rPr>
      <t>3</t>
    </r>
  </si>
  <si>
    <t>10-30</t>
  </si>
  <si>
    <r>
      <rPr>
        <sz val="12"/>
        <color theme="1"/>
        <rFont val="Times New Roman"/>
        <family val="1"/>
      </rPr>
      <t>6032m</t>
    </r>
    <r>
      <rPr>
        <vertAlign val="superscript"/>
        <sz val="12"/>
        <color theme="1"/>
        <rFont val="Times New Roman"/>
        <family val="1"/>
      </rPr>
      <t>3</t>
    </r>
  </si>
  <si>
    <t>9.5-16.5</t>
  </si>
  <si>
    <r>
      <rPr>
        <sz val="12"/>
        <color theme="1"/>
        <rFont val="Times New Roman"/>
        <family val="1"/>
      </rPr>
      <t>4021m</t>
    </r>
    <r>
      <rPr>
        <vertAlign val="superscript"/>
        <sz val="12"/>
        <color theme="1"/>
        <rFont val="Times New Roman"/>
        <family val="1"/>
      </rPr>
      <t>3</t>
    </r>
  </si>
  <si>
    <t>砼配合比</t>
  </si>
  <si>
    <t>C25</t>
  </si>
  <si>
    <t>C30</t>
  </si>
  <si>
    <t>C40</t>
  </si>
  <si>
    <t>海工混凝土</t>
  </si>
  <si>
    <t>砂浆配合比</t>
  </si>
  <si>
    <t>M10</t>
  </si>
  <si>
    <t>砼试块</t>
  </si>
  <si>
    <t>抗压强度</t>
  </si>
  <si>
    <r>
      <rPr>
        <sz val="12"/>
        <color theme="1"/>
        <rFont val="Times New Roman"/>
        <family val="1"/>
      </rPr>
      <t>14299m</t>
    </r>
    <r>
      <rPr>
        <vertAlign val="superscript"/>
        <sz val="12"/>
        <color theme="1"/>
        <rFont val="Times New Roman"/>
        <family val="1"/>
      </rPr>
      <t>3</t>
    </r>
  </si>
  <si>
    <r>
      <rPr>
        <sz val="12"/>
        <color theme="1"/>
        <rFont val="Times New Roman"/>
        <family val="1"/>
      </rPr>
      <t>100m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</si>
  <si>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r>
      <rPr>
        <sz val="12"/>
        <color theme="1"/>
        <rFont val="Times New Roman"/>
        <family val="1"/>
      </rPr>
      <t>19100m</t>
    </r>
    <r>
      <rPr>
        <vertAlign val="superscript"/>
        <sz val="12"/>
        <color theme="1"/>
        <rFont val="Times New Roman"/>
        <family val="1"/>
      </rPr>
      <t>3</t>
    </r>
  </si>
  <si>
    <r>
      <rPr>
        <sz val="12"/>
        <color theme="1"/>
        <rFont val="Times New Roman"/>
        <family val="1"/>
      </rPr>
      <t>62m</t>
    </r>
    <r>
      <rPr>
        <vertAlign val="superscript"/>
        <sz val="12"/>
        <color theme="1"/>
        <rFont val="Times New Roman"/>
        <family val="1"/>
      </rPr>
      <t>3</t>
    </r>
  </si>
  <si>
    <t>砂浆试块</t>
  </si>
  <si>
    <r>
      <rPr>
        <sz val="12"/>
        <color theme="1"/>
        <rFont val="Times New Roman"/>
        <family val="1"/>
      </rPr>
      <t>414.m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砌体</t>
    </r>
  </si>
  <si>
    <r>
      <rPr>
        <sz val="12"/>
        <color theme="1"/>
        <rFont val="Times New Roman"/>
        <family val="1"/>
      </rPr>
      <t>250m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砌体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</si>
  <si>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t>丁砌条石</t>
  </si>
  <si>
    <r>
      <rPr>
        <sz val="12"/>
        <color theme="1"/>
        <rFont val="Times New Roman"/>
        <family val="1"/>
      </rPr>
      <t>8106m</t>
    </r>
    <r>
      <rPr>
        <vertAlign val="superscript"/>
        <sz val="12"/>
        <color theme="1"/>
        <rFont val="Times New Roman"/>
        <family val="1"/>
      </rPr>
      <t>3</t>
    </r>
  </si>
  <si>
    <r>
      <rPr>
        <sz val="12"/>
        <color theme="1"/>
        <rFont val="Times New Roman"/>
        <family val="1"/>
      </rPr>
      <t>2000m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</si>
  <si>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t>钢筋</t>
  </si>
  <si>
    <t>二级</t>
  </si>
  <si>
    <t xml:space="preserve">公称直径、抗拉强度、屈服点、伸长率、冷弯                                                                 </t>
  </si>
  <si>
    <t>755.1T</t>
  </si>
  <si>
    <r>
      <rPr>
        <sz val="12"/>
        <color theme="1"/>
        <rFont val="Times New Roman"/>
        <family val="1"/>
      </rPr>
      <t>60T/</t>
    </r>
    <r>
      <rPr>
        <sz val="12"/>
        <color theme="1"/>
        <rFont val="宋体"/>
        <charset val="134"/>
      </rPr>
      <t>批</t>
    </r>
  </si>
  <si>
    <t>土工布</t>
  </si>
  <si>
    <r>
      <rPr>
        <sz val="12"/>
        <color theme="1"/>
        <rFont val="Times New Roman"/>
        <family val="1"/>
      </rPr>
      <t>500g/m</t>
    </r>
    <r>
      <rPr>
        <vertAlign val="superscript"/>
        <sz val="12"/>
        <color theme="1"/>
        <rFont val="Times New Roman"/>
        <family val="1"/>
      </rPr>
      <t>2</t>
    </r>
  </si>
  <si>
    <t>单面积质量偏差、厚度、幅宽偏差、断裂能力（纵横向）、断裂延伸率、CBR顶破强力、等效孔径O90、垂直渗透系数、撕破强力（纵横向）</t>
  </si>
  <si>
    <r>
      <rPr>
        <sz val="12"/>
        <color theme="1"/>
        <rFont val="Times New Roman"/>
        <family val="1"/>
      </rPr>
      <t>32450m</t>
    </r>
    <r>
      <rPr>
        <vertAlign val="superscript"/>
        <sz val="12"/>
        <color theme="1"/>
        <rFont val="Times New Roman"/>
        <family val="1"/>
      </rPr>
      <t>2</t>
    </r>
  </si>
  <si>
    <r>
      <rPr>
        <sz val="12"/>
        <color theme="1"/>
        <rFont val="Times New Roman"/>
        <family val="1"/>
      </rPr>
      <t>30000m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</si>
  <si>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t>编织袋</t>
  </si>
  <si>
    <r>
      <rPr>
        <sz val="12"/>
        <color theme="1"/>
        <rFont val="Times New Roman"/>
        <family val="1"/>
      </rPr>
      <t>100g/m</t>
    </r>
    <r>
      <rPr>
        <vertAlign val="superscript"/>
        <sz val="12"/>
        <color theme="1"/>
        <rFont val="Times New Roman"/>
        <family val="1"/>
      </rPr>
      <t>2</t>
    </r>
  </si>
  <si>
    <r>
      <rPr>
        <sz val="12"/>
        <color theme="1"/>
        <rFont val="Times New Roman"/>
        <family val="1"/>
      </rPr>
      <t>137887m</t>
    </r>
    <r>
      <rPr>
        <vertAlign val="superscript"/>
        <sz val="12"/>
        <color theme="1"/>
        <rFont val="Times New Roman"/>
        <family val="1"/>
      </rPr>
      <t>2</t>
    </r>
  </si>
  <si>
    <t>回填土</t>
  </si>
  <si>
    <t>粘性土</t>
  </si>
  <si>
    <t>干密度、黏粒含量、渗透系数</t>
  </si>
  <si>
    <r>
      <rPr>
        <sz val="12"/>
        <color theme="1"/>
        <rFont val="Times New Roman"/>
        <family val="1"/>
      </rPr>
      <t>36961m</t>
    </r>
    <r>
      <rPr>
        <vertAlign val="superscript"/>
        <sz val="12"/>
        <color theme="1"/>
        <rFont val="Times New Roman"/>
        <family val="1"/>
      </rPr>
      <t>3</t>
    </r>
  </si>
  <si>
    <r>
      <rPr>
        <sz val="10.5"/>
        <color theme="1"/>
        <rFont val="宋体"/>
        <charset val="134"/>
      </rPr>
      <t>每</t>
    </r>
    <r>
      <rPr>
        <sz val="10.5"/>
        <color theme="1"/>
        <rFont val="Times New Roman"/>
        <family val="1"/>
      </rPr>
      <t>5000m</t>
    </r>
    <r>
      <rPr>
        <vertAlign val="superscript"/>
        <sz val="10.5"/>
        <color theme="1"/>
        <rFont val="Times New Roman"/>
        <family val="1"/>
      </rPr>
      <t>3</t>
    </r>
    <r>
      <rPr>
        <sz val="10.5"/>
        <color theme="1"/>
        <rFont val="宋体"/>
        <charset val="134"/>
      </rPr>
      <t>或土质变化时</t>
    </r>
  </si>
  <si>
    <t>压实度</t>
  </si>
  <si>
    <r>
      <rPr>
        <sz val="10.5"/>
        <color theme="1"/>
        <rFont val="宋体"/>
        <charset val="134"/>
      </rPr>
      <t>每</t>
    </r>
    <r>
      <rPr>
        <sz val="10.5"/>
        <color theme="1"/>
        <rFont val="Times New Roman"/>
        <family val="1"/>
      </rPr>
      <t>200</t>
    </r>
    <r>
      <rPr>
        <sz val="12"/>
        <color theme="1"/>
        <rFont val="Times New Roman"/>
        <family val="1"/>
      </rP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/1</t>
    </r>
    <r>
      <rPr>
        <sz val="12"/>
        <color theme="1"/>
        <rFont val="宋体"/>
        <charset val="134"/>
      </rPr>
      <t>组</t>
    </r>
  </si>
  <si>
    <t>抛填块石</t>
  </si>
  <si>
    <r>
      <rPr>
        <sz val="12"/>
        <color theme="1"/>
        <rFont val="Times New Roman"/>
        <family val="1"/>
      </rPr>
      <t>59339m</t>
    </r>
    <r>
      <rPr>
        <vertAlign val="superscript"/>
        <sz val="12"/>
        <color theme="1"/>
        <rFont val="Times New Roman"/>
        <family val="1"/>
      </rPr>
      <t>3</t>
    </r>
  </si>
  <si>
    <r>
      <rPr>
        <sz val="10.5"/>
        <color theme="1"/>
        <rFont val="Times New Roman"/>
        <family val="1"/>
      </rPr>
      <t>10000</t>
    </r>
    <r>
      <rPr>
        <sz val="12"/>
        <color theme="1"/>
        <rFont val="Times New Roman"/>
        <family val="1"/>
      </rP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批</t>
    </r>
  </si>
  <si>
    <t>合金网兜</t>
  </si>
  <si>
    <t>2.0mm</t>
  </si>
  <si>
    <t>72T</t>
  </si>
  <si>
    <r>
      <rPr>
        <sz val="10.5"/>
        <color theme="1"/>
        <rFont val="Times New Roman"/>
        <family val="1"/>
      </rPr>
      <t>60t/</t>
    </r>
    <r>
      <rPr>
        <sz val="10.5"/>
        <color theme="1"/>
        <rFont val="宋体"/>
        <charset val="134"/>
      </rPr>
      <t>组</t>
    </r>
  </si>
  <si>
    <t>水泥搅拌桩</t>
  </si>
  <si>
    <r>
      <rPr>
        <sz val="12"/>
        <color theme="1"/>
        <rFont val="宋体"/>
        <charset val="134"/>
      </rPr>
      <t>直径</t>
    </r>
    <r>
      <rPr>
        <sz val="12"/>
        <color theme="1"/>
        <rFont val="Times New Roman"/>
        <family val="1"/>
      </rPr>
      <t>0.6m</t>
    </r>
  </si>
  <si>
    <t>孔深、孔径、沉渣、泥浆指标、垂直度、均匀性、渗透系数、无侧限抗压强度、完整性、墙体深度、墙体厚度</t>
  </si>
  <si>
    <r>
      <rPr>
        <sz val="12"/>
        <color theme="1"/>
        <rFont val="Times New Roman"/>
        <family val="1"/>
      </rPr>
      <t>1500</t>
    </r>
    <r>
      <rPr>
        <sz val="12"/>
        <color theme="1"/>
        <rFont val="宋体"/>
        <charset val="134"/>
      </rPr>
      <t>根</t>
    </r>
  </si>
  <si>
    <t>总数的0.5％～1％，但不应少于3处。有单桩强度检验要求时，数量为总数的0.5％～1％，但不应少于3根。及设计要求。</t>
  </si>
  <si>
    <r>
      <rPr>
        <sz val="10"/>
        <color theme="1"/>
        <rFont val="宋体"/>
        <charset val="134"/>
      </rPr>
      <t>声波透射法：</t>
    </r>
    <r>
      <rPr>
        <sz val="10"/>
        <color theme="1"/>
        <rFont val="Times New Roman"/>
        <family val="1"/>
      </rPr>
      <t>20/</t>
    </r>
    <r>
      <rPr>
        <sz val="10"/>
        <color theme="1"/>
        <rFont val="宋体"/>
        <charset val="134"/>
      </rPr>
      <t>米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孔（且每根桩不低于</t>
    </r>
    <r>
      <rPr>
        <sz val="10"/>
        <color theme="1"/>
        <rFont val="Times New Roman"/>
        <family val="1"/>
      </rPr>
      <t>1500</t>
    </r>
    <r>
      <rPr>
        <sz val="10"/>
        <color theme="1"/>
        <rFont val="宋体"/>
        <charset val="134"/>
      </rPr>
      <t>元）</t>
    </r>
    <r>
      <rPr>
        <sz val="10"/>
        <color theme="1"/>
        <rFont val="Times New Roman"/>
        <family val="1"/>
      </rPr>
      <t xml:space="preserve">                                 </t>
    </r>
    <r>
      <rPr>
        <sz val="10"/>
        <color theme="1"/>
        <rFont val="宋体"/>
        <charset val="134"/>
      </rPr>
      <t>钻心法：取芯：</t>
    </r>
    <r>
      <rPr>
        <sz val="10"/>
        <color theme="1"/>
        <rFont val="Times New Roman"/>
        <family val="1"/>
      </rPr>
      <t>300/</t>
    </r>
    <r>
      <rPr>
        <sz val="10"/>
        <color theme="1"/>
        <rFont val="宋体"/>
        <charset val="134"/>
      </rPr>
      <t>米＋芯样抗压：</t>
    </r>
    <r>
      <rPr>
        <sz val="10"/>
        <color theme="1"/>
        <rFont val="Times New Roman"/>
        <family val="1"/>
      </rPr>
      <t>400/</t>
    </r>
    <r>
      <rPr>
        <sz val="10"/>
        <color theme="1"/>
        <rFont val="宋体"/>
        <charset val="134"/>
      </rPr>
      <t>组（含加工费）</t>
    </r>
    <r>
      <rPr>
        <sz val="12"/>
        <color theme="1"/>
        <rFont val="宋体"/>
        <charset val="134"/>
      </rPr>
      <t xml:space="preserve">
</t>
    </r>
  </si>
  <si>
    <t>沥青混合料</t>
  </si>
  <si>
    <t>8cm</t>
  </si>
  <si>
    <t>马歇尔稳定、车辙、取芯</t>
  </si>
  <si>
    <r>
      <rPr>
        <sz val="12"/>
        <color theme="1"/>
        <rFont val="Times New Roman"/>
        <family val="1"/>
      </rPr>
      <t>39357</t>
    </r>
    <r>
      <rPr>
        <sz val="12"/>
        <color theme="1"/>
        <rFont val="宋体"/>
        <charset val="134"/>
      </rPr>
      <t>㎡</t>
    </r>
  </si>
  <si>
    <t>1000平方米取3个点，马歇尔稳定、车辙试验取一次</t>
  </si>
  <si>
    <t xml:space="preserve">500/层/点        1800一次          6000一次    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</si>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</sst>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6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family val="1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family val="1"/>
    </font>
    <font>
      <sz val="10"/>
      <color theme="1"/>
      <name val="宋体"/>
      <charset val="134"/>
    </font>
    <font>
      <vertAlign val="superscript"/>
      <sz val="12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10"/>
      <color theme="1"/>
      <name val="Times New Roman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K28" sqref="K28"/>
    </sheetView>
  </sheetViews>
  <sheetFormatPr defaultColWidth="9" defaultRowHeight="14.25" x14ac:dyDescent="0.2"/>
  <cols>
    <col min="1" max="1" width="8.875" customWidth="1"/>
    <col min="2" max="2" width="12.875" customWidth="1"/>
    <col min="3" max="3" width="12.75" customWidth="1"/>
    <col min="4" max="4" width="18.5" customWidth="1"/>
    <col min="5" max="5" width="17.375" customWidth="1"/>
    <col min="6" max="6" width="15" customWidth="1"/>
    <col min="10" max="10" width="18.875" customWidth="1"/>
    <col min="11" max="11" width="8.5" customWidth="1"/>
    <col min="13" max="13" width="9.125" style="1"/>
  </cols>
  <sheetData>
    <row r="1" spans="1:13" ht="33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57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8" t="s">
        <v>12</v>
      </c>
      <c r="M2" s="9" t="s">
        <v>13</v>
      </c>
    </row>
    <row r="3" spans="1:13" ht="24" x14ac:dyDescent="0.2">
      <c r="A3" s="3">
        <v>1</v>
      </c>
      <c r="B3" s="2" t="s">
        <v>14</v>
      </c>
      <c r="C3" s="3">
        <v>42.5</v>
      </c>
      <c r="D3" s="4" t="s">
        <v>15</v>
      </c>
      <c r="E3" s="3" t="s">
        <v>16</v>
      </c>
      <c r="F3" s="3" t="s">
        <v>17</v>
      </c>
      <c r="G3" s="3">
        <v>73</v>
      </c>
      <c r="H3" s="3">
        <v>15</v>
      </c>
      <c r="I3" s="3">
        <v>6</v>
      </c>
      <c r="J3" s="3">
        <v>450</v>
      </c>
      <c r="K3" s="3">
        <f>G3*J3</f>
        <v>32850</v>
      </c>
      <c r="L3" s="3">
        <f t="shared" ref="L3:L25" si="0">H3*J3</f>
        <v>6750</v>
      </c>
      <c r="M3" s="10">
        <f>I3*J3</f>
        <v>2700</v>
      </c>
    </row>
    <row r="4" spans="1:13" ht="45" customHeight="1" x14ac:dyDescent="0.2">
      <c r="A4" s="3">
        <v>2</v>
      </c>
      <c r="B4" s="2" t="s">
        <v>14</v>
      </c>
      <c r="C4" s="3" t="s">
        <v>18</v>
      </c>
      <c r="D4" s="4" t="s">
        <v>15</v>
      </c>
      <c r="E4" s="3" t="s">
        <v>19</v>
      </c>
      <c r="F4" s="3" t="s">
        <v>17</v>
      </c>
      <c r="G4" s="3">
        <v>10</v>
      </c>
      <c r="H4" s="3">
        <v>2</v>
      </c>
      <c r="I4" s="3">
        <v>1</v>
      </c>
      <c r="J4" s="3">
        <v>450</v>
      </c>
      <c r="K4" s="3">
        <f t="shared" ref="K4:K25" si="1">G4*J4</f>
        <v>4500</v>
      </c>
      <c r="L4" s="3">
        <f t="shared" si="0"/>
        <v>900</v>
      </c>
      <c r="M4" s="10">
        <f t="shared" ref="M4:M25" si="2">I4*J4</f>
        <v>450</v>
      </c>
    </row>
    <row r="5" spans="1:13" ht="82.9" customHeight="1" x14ac:dyDescent="0.2">
      <c r="A5" s="3">
        <v>3</v>
      </c>
      <c r="B5" s="2" t="s">
        <v>20</v>
      </c>
      <c r="C5" s="2" t="s">
        <v>21</v>
      </c>
      <c r="D5" s="4" t="s">
        <v>22</v>
      </c>
      <c r="E5" s="3" t="s">
        <v>23</v>
      </c>
      <c r="F5" s="3" t="s">
        <v>24</v>
      </c>
      <c r="G5" s="3">
        <v>27</v>
      </c>
      <c r="H5" s="3">
        <v>6</v>
      </c>
      <c r="I5" s="3">
        <v>3</v>
      </c>
      <c r="J5" s="3">
        <v>870</v>
      </c>
      <c r="K5" s="3">
        <f t="shared" si="1"/>
        <v>23490</v>
      </c>
      <c r="L5" s="3">
        <f t="shared" si="0"/>
        <v>5220</v>
      </c>
      <c r="M5" s="10">
        <f t="shared" si="2"/>
        <v>2610</v>
      </c>
    </row>
    <row r="6" spans="1:13" ht="18.75" x14ac:dyDescent="0.2">
      <c r="A6" s="3">
        <v>4</v>
      </c>
      <c r="B6" s="2" t="s">
        <v>25</v>
      </c>
      <c r="C6" s="2" t="s">
        <v>26</v>
      </c>
      <c r="D6" s="4" t="s">
        <v>27</v>
      </c>
      <c r="E6" s="3" t="s">
        <v>28</v>
      </c>
      <c r="F6" s="3" t="s">
        <v>24</v>
      </c>
      <c r="G6" s="3">
        <v>32</v>
      </c>
      <c r="H6" s="3">
        <v>7</v>
      </c>
      <c r="I6" s="3">
        <v>2</v>
      </c>
      <c r="J6" s="3">
        <v>90</v>
      </c>
      <c r="K6" s="3">
        <f t="shared" si="1"/>
        <v>2880</v>
      </c>
      <c r="L6" s="3">
        <f t="shared" si="0"/>
        <v>630</v>
      </c>
      <c r="M6" s="10">
        <f t="shared" si="2"/>
        <v>180</v>
      </c>
    </row>
    <row r="7" spans="1:13" ht="73.150000000000006" customHeight="1" x14ac:dyDescent="0.2">
      <c r="A7" s="3">
        <v>5</v>
      </c>
      <c r="B7" s="2" t="s">
        <v>29</v>
      </c>
      <c r="C7" s="3" t="s">
        <v>30</v>
      </c>
      <c r="D7" s="4" t="s">
        <v>31</v>
      </c>
      <c r="E7" s="3" t="s">
        <v>32</v>
      </c>
      <c r="F7" s="3" t="s">
        <v>24</v>
      </c>
      <c r="G7" s="3">
        <v>51</v>
      </c>
      <c r="H7" s="3">
        <v>11</v>
      </c>
      <c r="I7" s="3">
        <v>3</v>
      </c>
      <c r="J7" s="3">
        <v>1270</v>
      </c>
      <c r="K7" s="3">
        <f t="shared" si="1"/>
        <v>64770</v>
      </c>
      <c r="L7" s="3">
        <f t="shared" si="0"/>
        <v>13970</v>
      </c>
      <c r="M7" s="10">
        <f t="shared" si="2"/>
        <v>3810</v>
      </c>
    </row>
    <row r="8" spans="1:13" ht="68.45" customHeight="1" x14ac:dyDescent="0.2">
      <c r="A8" s="3">
        <v>6</v>
      </c>
      <c r="B8" s="2" t="s">
        <v>29</v>
      </c>
      <c r="C8" s="5" t="s">
        <v>33</v>
      </c>
      <c r="D8" s="4" t="s">
        <v>31</v>
      </c>
      <c r="E8" s="3" t="s">
        <v>34</v>
      </c>
      <c r="F8" s="3" t="s">
        <v>24</v>
      </c>
      <c r="G8" s="3">
        <v>16</v>
      </c>
      <c r="H8" s="3">
        <v>4</v>
      </c>
      <c r="I8" s="3">
        <v>2</v>
      </c>
      <c r="J8" s="3">
        <v>1270</v>
      </c>
      <c r="K8" s="3">
        <f t="shared" si="1"/>
        <v>20320</v>
      </c>
      <c r="L8" s="3">
        <f t="shared" si="0"/>
        <v>5080</v>
      </c>
      <c r="M8" s="10">
        <f t="shared" si="2"/>
        <v>2540</v>
      </c>
    </row>
    <row r="9" spans="1:13" ht="68.45" customHeight="1" x14ac:dyDescent="0.2">
      <c r="A9" s="3">
        <v>7</v>
      </c>
      <c r="B9" s="2" t="s">
        <v>29</v>
      </c>
      <c r="C9" s="3" t="s">
        <v>35</v>
      </c>
      <c r="D9" s="4" t="s">
        <v>31</v>
      </c>
      <c r="E9" s="3" t="s">
        <v>36</v>
      </c>
      <c r="F9" s="3" t="s">
        <v>24</v>
      </c>
      <c r="G9" s="3">
        <v>11</v>
      </c>
      <c r="H9" s="3">
        <v>3</v>
      </c>
      <c r="I9" s="3">
        <v>1</v>
      </c>
      <c r="J9" s="3">
        <v>1270</v>
      </c>
      <c r="K9" s="3">
        <f t="shared" si="1"/>
        <v>13970</v>
      </c>
      <c r="L9" s="3">
        <f t="shared" si="0"/>
        <v>3810</v>
      </c>
      <c r="M9" s="10">
        <f t="shared" si="2"/>
        <v>1270</v>
      </c>
    </row>
    <row r="10" spans="1:13" ht="15.75" x14ac:dyDescent="0.2">
      <c r="A10" s="3">
        <v>8</v>
      </c>
      <c r="B10" s="2" t="s">
        <v>37</v>
      </c>
      <c r="C10" s="3" t="s">
        <v>38</v>
      </c>
      <c r="D10" s="3"/>
      <c r="E10" s="3"/>
      <c r="F10" s="3"/>
      <c r="G10" s="3">
        <v>1</v>
      </c>
      <c r="H10" s="3">
        <v>1</v>
      </c>
      <c r="I10" s="3">
        <v>1</v>
      </c>
      <c r="J10" s="3">
        <v>500</v>
      </c>
      <c r="K10" s="3">
        <f t="shared" si="1"/>
        <v>500</v>
      </c>
      <c r="L10" s="3">
        <f t="shared" si="0"/>
        <v>500</v>
      </c>
      <c r="M10" s="10">
        <f t="shared" si="2"/>
        <v>500</v>
      </c>
    </row>
    <row r="11" spans="1:13" ht="15.75" x14ac:dyDescent="0.2">
      <c r="A11" s="3">
        <v>9</v>
      </c>
      <c r="B11" s="2" t="s">
        <v>37</v>
      </c>
      <c r="C11" s="3" t="s">
        <v>39</v>
      </c>
      <c r="D11" s="3"/>
      <c r="E11" s="3"/>
      <c r="F11" s="3"/>
      <c r="G11" s="3">
        <v>1</v>
      </c>
      <c r="H11" s="3">
        <v>1</v>
      </c>
      <c r="I11" s="3">
        <v>1</v>
      </c>
      <c r="J11" s="3">
        <v>500</v>
      </c>
      <c r="K11" s="3">
        <f t="shared" si="1"/>
        <v>500</v>
      </c>
      <c r="L11" s="3">
        <f t="shared" si="0"/>
        <v>500</v>
      </c>
      <c r="M11" s="10">
        <f t="shared" si="2"/>
        <v>500</v>
      </c>
    </row>
    <row r="12" spans="1:13" ht="15.75" x14ac:dyDescent="0.2">
      <c r="A12" s="3">
        <v>10</v>
      </c>
      <c r="B12" s="2" t="s">
        <v>37</v>
      </c>
      <c r="C12" s="3" t="s">
        <v>40</v>
      </c>
      <c r="D12" s="3"/>
      <c r="E12" s="2" t="s">
        <v>41</v>
      </c>
      <c r="F12" s="3"/>
      <c r="G12" s="3">
        <v>1</v>
      </c>
      <c r="H12" s="3">
        <v>1</v>
      </c>
      <c r="I12" s="3">
        <v>1</v>
      </c>
      <c r="J12" s="3">
        <v>500</v>
      </c>
      <c r="K12" s="3">
        <f t="shared" si="1"/>
        <v>500</v>
      </c>
      <c r="L12" s="3">
        <f t="shared" si="0"/>
        <v>500</v>
      </c>
      <c r="M12" s="10">
        <f t="shared" si="2"/>
        <v>500</v>
      </c>
    </row>
    <row r="13" spans="1:13" ht="15.75" x14ac:dyDescent="0.2">
      <c r="A13" s="3">
        <v>11</v>
      </c>
      <c r="B13" s="2" t="s">
        <v>42</v>
      </c>
      <c r="C13" s="3" t="s">
        <v>43</v>
      </c>
      <c r="D13" s="3"/>
      <c r="E13" s="3"/>
      <c r="F13" s="3"/>
      <c r="G13" s="3">
        <v>1</v>
      </c>
      <c r="H13" s="3">
        <v>1</v>
      </c>
      <c r="I13" s="3">
        <v>1</v>
      </c>
      <c r="J13" s="3">
        <v>400</v>
      </c>
      <c r="K13" s="3">
        <f t="shared" si="1"/>
        <v>400</v>
      </c>
      <c r="L13" s="3">
        <f t="shared" si="0"/>
        <v>400</v>
      </c>
      <c r="M13" s="10">
        <f t="shared" si="2"/>
        <v>400</v>
      </c>
    </row>
    <row r="14" spans="1:13" ht="18.75" x14ac:dyDescent="0.2">
      <c r="A14" s="3">
        <v>12</v>
      </c>
      <c r="B14" s="2" t="s">
        <v>44</v>
      </c>
      <c r="C14" s="3" t="s">
        <v>38</v>
      </c>
      <c r="D14" s="4" t="s">
        <v>45</v>
      </c>
      <c r="E14" s="3" t="s">
        <v>46</v>
      </c>
      <c r="F14" s="3" t="s">
        <v>47</v>
      </c>
      <c r="G14" s="3">
        <v>143</v>
      </c>
      <c r="H14" s="3">
        <v>15</v>
      </c>
      <c r="I14" s="3">
        <v>14</v>
      </c>
      <c r="J14" s="3">
        <v>36</v>
      </c>
      <c r="K14" s="3">
        <f t="shared" si="1"/>
        <v>5148</v>
      </c>
      <c r="L14" s="3">
        <f t="shared" si="0"/>
        <v>540</v>
      </c>
      <c r="M14" s="10">
        <f t="shared" si="2"/>
        <v>504</v>
      </c>
    </row>
    <row r="15" spans="1:13" ht="18.75" x14ac:dyDescent="0.2">
      <c r="A15" s="3">
        <v>13</v>
      </c>
      <c r="B15" s="2" t="s">
        <v>44</v>
      </c>
      <c r="C15" s="3" t="s">
        <v>39</v>
      </c>
      <c r="D15" s="4" t="s">
        <v>45</v>
      </c>
      <c r="E15" s="3" t="s">
        <v>48</v>
      </c>
      <c r="F15" s="3" t="s">
        <v>47</v>
      </c>
      <c r="G15" s="3">
        <v>191</v>
      </c>
      <c r="H15" s="3">
        <v>20</v>
      </c>
      <c r="I15" s="3">
        <v>19</v>
      </c>
      <c r="J15" s="3">
        <v>36</v>
      </c>
      <c r="K15" s="3">
        <f t="shared" si="1"/>
        <v>6876</v>
      </c>
      <c r="L15" s="3">
        <f t="shared" si="0"/>
        <v>720</v>
      </c>
      <c r="M15" s="10">
        <f t="shared" si="2"/>
        <v>684</v>
      </c>
    </row>
    <row r="16" spans="1:13" ht="18.75" x14ac:dyDescent="0.2">
      <c r="A16" s="3">
        <v>14</v>
      </c>
      <c r="B16" s="2" t="s">
        <v>44</v>
      </c>
      <c r="C16" s="3" t="s">
        <v>40</v>
      </c>
      <c r="D16" s="4" t="s">
        <v>45</v>
      </c>
      <c r="E16" s="3" t="s">
        <v>49</v>
      </c>
      <c r="F16" s="3" t="s">
        <v>47</v>
      </c>
      <c r="G16" s="3">
        <v>1</v>
      </c>
      <c r="H16" s="3">
        <v>1</v>
      </c>
      <c r="I16" s="3">
        <v>1</v>
      </c>
      <c r="J16" s="3">
        <v>36</v>
      </c>
      <c r="K16" s="3">
        <f t="shared" si="1"/>
        <v>36</v>
      </c>
      <c r="L16" s="3">
        <f t="shared" si="0"/>
        <v>36</v>
      </c>
      <c r="M16" s="10">
        <f t="shared" si="2"/>
        <v>36</v>
      </c>
    </row>
    <row r="17" spans="1:13" ht="18.75" x14ac:dyDescent="0.2">
      <c r="A17" s="3">
        <v>15</v>
      </c>
      <c r="B17" s="2" t="s">
        <v>50</v>
      </c>
      <c r="C17" s="3" t="s">
        <v>43</v>
      </c>
      <c r="D17" s="4" t="s">
        <v>45</v>
      </c>
      <c r="E17" s="3" t="s">
        <v>51</v>
      </c>
      <c r="F17" s="3" t="s">
        <v>52</v>
      </c>
      <c r="G17" s="3">
        <v>2</v>
      </c>
      <c r="H17" s="3">
        <v>1</v>
      </c>
      <c r="I17" s="3">
        <v>1</v>
      </c>
      <c r="J17" s="3">
        <v>48</v>
      </c>
      <c r="K17" s="3">
        <f t="shared" si="1"/>
        <v>96</v>
      </c>
      <c r="L17" s="3">
        <f t="shared" si="0"/>
        <v>48</v>
      </c>
      <c r="M17" s="10">
        <f t="shared" si="2"/>
        <v>48</v>
      </c>
    </row>
    <row r="18" spans="1:13" ht="18.75" x14ac:dyDescent="0.2">
      <c r="A18" s="3">
        <v>16</v>
      </c>
      <c r="B18" s="2" t="s">
        <v>53</v>
      </c>
      <c r="C18" s="3"/>
      <c r="D18" s="4" t="s">
        <v>45</v>
      </c>
      <c r="E18" s="3" t="s">
        <v>54</v>
      </c>
      <c r="F18" s="3" t="s">
        <v>55</v>
      </c>
      <c r="G18" s="3">
        <v>4</v>
      </c>
      <c r="H18" s="3">
        <v>1</v>
      </c>
      <c r="I18" s="3">
        <v>1</v>
      </c>
      <c r="J18" s="3">
        <v>300</v>
      </c>
      <c r="K18" s="3">
        <f t="shared" si="1"/>
        <v>1200</v>
      </c>
      <c r="L18" s="3">
        <f t="shared" si="0"/>
        <v>300</v>
      </c>
      <c r="M18" s="10">
        <f t="shared" si="2"/>
        <v>300</v>
      </c>
    </row>
    <row r="19" spans="1:13" ht="53.45" customHeight="1" x14ac:dyDescent="0.2">
      <c r="A19" s="3">
        <v>17</v>
      </c>
      <c r="B19" s="2" t="s">
        <v>56</v>
      </c>
      <c r="C19" s="2" t="s">
        <v>57</v>
      </c>
      <c r="D19" s="4" t="s">
        <v>58</v>
      </c>
      <c r="E19" s="3" t="s">
        <v>59</v>
      </c>
      <c r="F19" s="3" t="s">
        <v>60</v>
      </c>
      <c r="G19" s="3">
        <v>13</v>
      </c>
      <c r="H19" s="3">
        <v>3</v>
      </c>
      <c r="I19" s="3">
        <v>2</v>
      </c>
      <c r="J19" s="3">
        <v>200</v>
      </c>
      <c r="K19" s="3">
        <f t="shared" si="1"/>
        <v>2600</v>
      </c>
      <c r="L19" s="3">
        <f t="shared" si="0"/>
        <v>600</v>
      </c>
      <c r="M19" s="10">
        <f t="shared" si="2"/>
        <v>400</v>
      </c>
    </row>
    <row r="20" spans="1:13" ht="101.45" customHeight="1" x14ac:dyDescent="0.2">
      <c r="A20" s="3">
        <v>18</v>
      </c>
      <c r="B20" s="2" t="s">
        <v>61</v>
      </c>
      <c r="C20" s="3" t="s">
        <v>62</v>
      </c>
      <c r="D20" s="4" t="s">
        <v>63</v>
      </c>
      <c r="E20" s="3" t="s">
        <v>64</v>
      </c>
      <c r="F20" s="3" t="s">
        <v>65</v>
      </c>
      <c r="G20" s="3">
        <v>2</v>
      </c>
      <c r="H20" s="3">
        <v>1</v>
      </c>
      <c r="I20" s="3">
        <v>1</v>
      </c>
      <c r="J20" s="3">
        <v>1600</v>
      </c>
      <c r="K20" s="3">
        <f t="shared" si="1"/>
        <v>3200</v>
      </c>
      <c r="L20" s="3">
        <f t="shared" si="0"/>
        <v>1600</v>
      </c>
      <c r="M20" s="10">
        <f t="shared" si="2"/>
        <v>1600</v>
      </c>
    </row>
    <row r="21" spans="1:13" ht="105.6" customHeight="1" x14ac:dyDescent="0.2">
      <c r="A21" s="3">
        <v>19</v>
      </c>
      <c r="B21" s="2" t="s">
        <v>66</v>
      </c>
      <c r="C21" s="3" t="s">
        <v>67</v>
      </c>
      <c r="D21" s="4" t="s">
        <v>63</v>
      </c>
      <c r="E21" s="3" t="s">
        <v>68</v>
      </c>
      <c r="F21" s="3" t="s">
        <v>65</v>
      </c>
      <c r="G21" s="3">
        <v>5</v>
      </c>
      <c r="H21" s="3">
        <v>1</v>
      </c>
      <c r="I21" s="3">
        <v>1</v>
      </c>
      <c r="J21" s="3">
        <v>1600</v>
      </c>
      <c r="K21" s="3">
        <f t="shared" si="1"/>
        <v>8000</v>
      </c>
      <c r="L21" s="3">
        <f t="shared" si="0"/>
        <v>1600</v>
      </c>
      <c r="M21" s="10">
        <f t="shared" si="2"/>
        <v>1600</v>
      </c>
    </row>
    <row r="22" spans="1:13" ht="41.45" customHeight="1" x14ac:dyDescent="0.2">
      <c r="A22" s="17">
        <v>20</v>
      </c>
      <c r="B22" s="18" t="s">
        <v>69</v>
      </c>
      <c r="C22" s="18" t="s">
        <v>70</v>
      </c>
      <c r="D22" s="4" t="s">
        <v>71</v>
      </c>
      <c r="E22" s="3" t="s">
        <v>72</v>
      </c>
      <c r="F22" s="6" t="s">
        <v>73</v>
      </c>
      <c r="G22" s="3">
        <v>8</v>
      </c>
      <c r="H22" s="3">
        <v>2</v>
      </c>
      <c r="I22" s="3">
        <v>1</v>
      </c>
      <c r="J22" s="3">
        <v>300</v>
      </c>
      <c r="K22" s="3">
        <f t="shared" si="1"/>
        <v>2400</v>
      </c>
      <c r="L22" s="3">
        <f t="shared" si="0"/>
        <v>600</v>
      </c>
      <c r="M22" s="10">
        <f t="shared" si="2"/>
        <v>300</v>
      </c>
    </row>
    <row r="23" spans="1:13" ht="28.9" customHeight="1" x14ac:dyDescent="0.2">
      <c r="A23" s="17"/>
      <c r="B23" s="18"/>
      <c r="C23" s="18"/>
      <c r="D23" s="4" t="s">
        <v>74</v>
      </c>
      <c r="E23" s="3" t="s">
        <v>72</v>
      </c>
      <c r="F23" s="6" t="s">
        <v>75</v>
      </c>
      <c r="G23" s="3">
        <v>185</v>
      </c>
      <c r="H23" s="3">
        <v>19</v>
      </c>
      <c r="I23" s="3">
        <v>15</v>
      </c>
      <c r="J23" s="3">
        <v>500</v>
      </c>
      <c r="K23" s="3">
        <f t="shared" si="1"/>
        <v>92500</v>
      </c>
      <c r="L23" s="3">
        <f t="shared" si="0"/>
        <v>9500</v>
      </c>
      <c r="M23" s="10">
        <f t="shared" si="2"/>
        <v>7500</v>
      </c>
    </row>
    <row r="24" spans="1:13" ht="18.75" x14ac:dyDescent="0.2">
      <c r="A24" s="3">
        <v>21</v>
      </c>
      <c r="B24" s="2" t="s">
        <v>76</v>
      </c>
      <c r="C24" s="2"/>
      <c r="D24" s="4" t="s">
        <v>45</v>
      </c>
      <c r="E24" s="3" t="s">
        <v>77</v>
      </c>
      <c r="F24" s="7" t="s">
        <v>78</v>
      </c>
      <c r="G24" s="3">
        <v>6</v>
      </c>
      <c r="H24" s="3">
        <v>2</v>
      </c>
      <c r="I24" s="3">
        <v>1</v>
      </c>
      <c r="J24" s="3">
        <v>300</v>
      </c>
      <c r="K24" s="3">
        <f t="shared" si="1"/>
        <v>1800</v>
      </c>
      <c r="L24" s="3">
        <f t="shared" si="0"/>
        <v>600</v>
      </c>
      <c r="M24" s="10">
        <f t="shared" si="2"/>
        <v>300</v>
      </c>
    </row>
    <row r="25" spans="1:13" ht="15.75" x14ac:dyDescent="0.2">
      <c r="A25" s="3">
        <v>23</v>
      </c>
      <c r="B25" s="2" t="s">
        <v>79</v>
      </c>
      <c r="C25" s="3" t="s">
        <v>80</v>
      </c>
      <c r="D25" s="4"/>
      <c r="E25" s="3" t="s">
        <v>81</v>
      </c>
      <c r="F25" s="7" t="s">
        <v>82</v>
      </c>
      <c r="G25" s="3">
        <v>2</v>
      </c>
      <c r="H25" s="3">
        <v>1</v>
      </c>
      <c r="I25" s="3">
        <v>1</v>
      </c>
      <c r="J25" s="3">
        <v>200</v>
      </c>
      <c r="K25" s="3">
        <f t="shared" si="1"/>
        <v>400</v>
      </c>
      <c r="L25" s="3">
        <f t="shared" si="0"/>
        <v>200</v>
      </c>
      <c r="M25" s="10">
        <f t="shared" si="2"/>
        <v>200</v>
      </c>
    </row>
    <row r="26" spans="1:13" ht="101.45" customHeight="1" x14ac:dyDescent="0.2">
      <c r="A26" s="3">
        <v>24</v>
      </c>
      <c r="B26" s="2" t="s">
        <v>83</v>
      </c>
      <c r="C26" s="2" t="s">
        <v>84</v>
      </c>
      <c r="D26" s="4" t="s">
        <v>85</v>
      </c>
      <c r="E26" s="3" t="s">
        <v>86</v>
      </c>
      <c r="F26" s="4" t="s">
        <v>87</v>
      </c>
      <c r="G26" s="3">
        <v>10</v>
      </c>
      <c r="H26" s="3">
        <v>1</v>
      </c>
      <c r="I26" s="3">
        <v>1</v>
      </c>
      <c r="J26" s="11" t="s">
        <v>88</v>
      </c>
      <c r="K26" s="3">
        <f>G26*4900</f>
        <v>49000</v>
      </c>
      <c r="L26" s="3">
        <v>4900</v>
      </c>
      <c r="M26" s="10">
        <v>4900</v>
      </c>
    </row>
    <row r="27" spans="1:13" ht="101.45" customHeight="1" x14ac:dyDescent="0.2">
      <c r="A27" s="3">
        <v>25</v>
      </c>
      <c r="B27" s="2" t="s">
        <v>89</v>
      </c>
      <c r="C27" s="2" t="s">
        <v>90</v>
      </c>
      <c r="D27" s="4" t="s">
        <v>91</v>
      </c>
      <c r="E27" s="3" t="s">
        <v>92</v>
      </c>
      <c r="F27" s="4" t="s">
        <v>93</v>
      </c>
      <c r="G27" s="3">
        <v>120</v>
      </c>
      <c r="H27" s="3">
        <v>24</v>
      </c>
      <c r="I27" s="3">
        <v>12</v>
      </c>
      <c r="J27" s="11" t="s">
        <v>94</v>
      </c>
      <c r="K27" s="3">
        <f>G27*500+1800+6000</f>
        <v>67800</v>
      </c>
      <c r="L27" s="3">
        <f>500*H27+1800+6000</f>
        <v>19800</v>
      </c>
      <c r="M27" s="10">
        <v>9900</v>
      </c>
    </row>
    <row r="28" spans="1:13" ht="15.75" x14ac:dyDescent="0.2">
      <c r="J28" s="12" t="s">
        <v>95</v>
      </c>
      <c r="K28" s="13">
        <f>SUM(K3:K27)</f>
        <v>405736</v>
      </c>
      <c r="L28" s="14">
        <f>SUM(L3:L27)</f>
        <v>79304</v>
      </c>
      <c r="M28" s="15">
        <f>SUM(M3:M27)</f>
        <v>43732</v>
      </c>
    </row>
  </sheetData>
  <mergeCells count="4">
    <mergeCell ref="A1:L1"/>
    <mergeCell ref="A22:A23"/>
    <mergeCell ref="B22:B23"/>
    <mergeCell ref="C22:C23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11767</dc:creator>
  <cp:lastModifiedBy>a</cp:lastModifiedBy>
  <dcterms:created xsi:type="dcterms:W3CDTF">2018-12-18T07:26:00Z</dcterms:created>
  <dcterms:modified xsi:type="dcterms:W3CDTF">2019-01-14T02:07:10Z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